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_PRZ_\"/>
    </mc:Choice>
  </mc:AlternateContent>
  <xr:revisionPtr revIDLastSave="0" documentId="13_ncr:1_{9D5D4F91-E891-4AFF-9901-11B97136E077}" xr6:coauthVersionLast="47" xr6:coauthVersionMax="47" xr10:uidLastSave="{00000000-0000-0000-0000-000000000000}"/>
  <bookViews>
    <workbookView xWindow="-120" yWindow="-120" windowWidth="29040" windowHeight="15720" xr2:uid="{631BDE14-5F83-4490-AB75-141E46C9ED44}"/>
  </bookViews>
  <sheets>
    <sheet name="Stałe repery nawiąza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6" i="1" l="1" a="1"/>
  <c r="O16" i="1" s="1"/>
  <c r="W13" i="1"/>
  <c r="V12" i="1"/>
  <c r="U11" i="1"/>
  <c r="T10" i="1"/>
  <c r="P6" i="1"/>
  <c r="G6" i="1"/>
  <c r="F12" i="1" s="1"/>
  <c r="R12" i="1" s="1"/>
  <c r="G5" i="1"/>
  <c r="F13" i="1" s="1"/>
  <c r="R13" i="1" s="1"/>
  <c r="F10" i="1" l="1"/>
  <c r="R10" i="1" s="1"/>
  <c r="F11" i="1"/>
  <c r="R11" i="1" s="1"/>
  <c r="R17" i="1"/>
  <c r="Q17" i="1"/>
  <c r="P17" i="1"/>
  <c r="O17" i="1"/>
  <c r="R16" i="1"/>
  <c r="Q16" i="1"/>
  <c r="P16" i="1"/>
  <c r="O20" i="1" s="1" a="1"/>
  <c r="O20" i="1" l="1"/>
  <c r="R20" i="1"/>
  <c r="Q20" i="1"/>
  <c r="P20" i="1"/>
  <c r="R21" i="1"/>
  <c r="Q21" i="1"/>
  <c r="P21" i="1"/>
  <c r="O21" i="1"/>
  <c r="T20" i="1" l="1" a="1"/>
  <c r="O24" i="1" a="1"/>
  <c r="O24" i="1" l="1"/>
  <c r="P24" i="1"/>
  <c r="P25" i="1"/>
  <c r="O25" i="1"/>
  <c r="T20" i="1"/>
  <c r="T21" i="1"/>
  <c r="R24" i="1" l="1" a="1"/>
  <c r="R24" i="1" l="1"/>
  <c r="S25" i="1"/>
  <c r="R25" i="1"/>
  <c r="S24" i="1"/>
  <c r="C18" i="1" l="1" a="1"/>
  <c r="C18" i="1" l="1"/>
  <c r="C19" i="1"/>
  <c r="J6" i="1" s="1"/>
  <c r="L12" i="1" l="1"/>
  <c r="J5" i="1"/>
  <c r="G10" i="1" a="1"/>
  <c r="G10" i="1" l="1"/>
  <c r="G13" i="1"/>
  <c r="G12" i="1"/>
  <c r="G11" i="1"/>
  <c r="L10" i="1"/>
  <c r="L13" i="1"/>
  <c r="L11" i="1"/>
  <c r="H10" i="1" l="1" a="1"/>
  <c r="H12" i="1" s="1"/>
  <c r="J12" i="1" s="1"/>
  <c r="M12" i="1" s="1"/>
  <c r="H10" i="1" l="1"/>
  <c r="H13" i="1"/>
  <c r="J13" i="1" s="1"/>
  <c r="M13" i="1" s="1"/>
  <c r="H11" i="1"/>
  <c r="J11" i="1" s="1"/>
  <c r="M11" i="1" s="1"/>
  <c r="J10" i="1" l="1"/>
  <c r="M10" i="1" s="1"/>
  <c r="H16" i="1" a="1"/>
  <c r="H16" i="1" l="1"/>
  <c r="I16" i="1"/>
  <c r="J16" i="1"/>
  <c r="K16" i="1"/>
  <c r="H18" i="1" l="1" a="1"/>
  <c r="H18" i="1" l="1"/>
  <c r="I18" i="1"/>
  <c r="J18" i="1"/>
  <c r="K18" i="1"/>
  <c r="H20" i="1" l="1" a="1"/>
  <c r="H20" i="1" s="1"/>
  <c r="I24" i="1" s="1"/>
  <c r="I25" i="1" s="1"/>
</calcChain>
</file>

<file path=xl/sharedStrings.xml><?xml version="1.0" encoding="utf-8"?>
<sst xmlns="http://schemas.openxmlformats.org/spreadsheetml/2006/main" count="53" uniqueCount="51">
  <si>
    <t>ZA =</t>
  </si>
  <si>
    <t>ZB=</t>
  </si>
  <si>
    <t>od</t>
  </si>
  <si>
    <t>do</t>
  </si>
  <si>
    <t>h[m]</t>
  </si>
  <si>
    <t>A</t>
  </si>
  <si>
    <t>B</t>
  </si>
  <si>
    <t>n =</t>
  </si>
  <si>
    <t>u =</t>
  </si>
  <si>
    <t>n-u=</t>
  </si>
  <si>
    <t>P</t>
  </si>
  <si>
    <t>dZ1</t>
  </si>
  <si>
    <t>dZ2</t>
  </si>
  <si>
    <t>pomiar</t>
  </si>
  <si>
    <t>At</t>
  </si>
  <si>
    <t>AtP</t>
  </si>
  <si>
    <t>AtPA</t>
  </si>
  <si>
    <t>AtPA - 1</t>
  </si>
  <si>
    <t>AtPL</t>
  </si>
  <si>
    <t>x [mm]</t>
  </si>
  <si>
    <t>dz1</t>
  </si>
  <si>
    <t>dz2</t>
  </si>
  <si>
    <t xml:space="preserve">Z1 = </t>
  </si>
  <si>
    <t xml:space="preserve">Z2 = </t>
  </si>
  <si>
    <t>v=Ax-L</t>
  </si>
  <si>
    <t>Ax</t>
  </si>
  <si>
    <t>h wyrównane</t>
  </si>
  <si>
    <t>h wyr. jako f(Z^)</t>
  </si>
  <si>
    <t>różnica</t>
  </si>
  <si>
    <t>vt</t>
  </si>
  <si>
    <t>vtP</t>
  </si>
  <si>
    <t>vtpv</t>
  </si>
  <si>
    <t>m0^2 =</t>
  </si>
  <si>
    <t xml:space="preserve">m0 = </t>
  </si>
  <si>
    <r>
      <t>Z1</t>
    </r>
    <r>
      <rPr>
        <vertAlign val="superscript"/>
        <sz val="11"/>
        <color rgb="FF0070C0"/>
        <rFont val="Calibri"/>
        <family val="2"/>
        <charset val="238"/>
        <scheme val="minor"/>
      </rPr>
      <t>o</t>
    </r>
    <r>
      <rPr>
        <sz val="11"/>
        <color rgb="FF0070C0"/>
        <rFont val="Calibri"/>
        <family val="2"/>
        <charset val="238"/>
        <scheme val="minor"/>
      </rPr>
      <t xml:space="preserve"> =</t>
    </r>
  </si>
  <si>
    <r>
      <t>Z2</t>
    </r>
    <r>
      <rPr>
        <vertAlign val="superscript"/>
        <sz val="11"/>
        <color rgb="FF0070C0"/>
        <rFont val="Calibri"/>
        <family val="2"/>
        <charset val="238"/>
        <scheme val="minor"/>
      </rPr>
      <t>o</t>
    </r>
    <r>
      <rPr>
        <sz val="11"/>
        <color rgb="FF0070C0"/>
        <rFont val="Calibri"/>
        <family val="2"/>
        <charset val="238"/>
        <scheme val="minor"/>
      </rPr>
      <t xml:space="preserve"> =</t>
    </r>
  </si>
  <si>
    <r>
      <t>A</t>
    </r>
    <r>
      <rPr>
        <sz val="11"/>
        <color rgb="FFFF0000"/>
        <rFont val="Calibri"/>
        <family val="2"/>
        <charset val="238"/>
        <scheme val="minor"/>
      </rPr>
      <t>x</t>
    </r>
    <r>
      <rPr>
        <sz val="11"/>
        <color theme="1"/>
        <rFont val="Calibri"/>
        <family val="2"/>
        <charset val="238"/>
        <scheme val="minor"/>
      </rPr>
      <t>=L+v</t>
    </r>
  </si>
  <si>
    <r>
      <t>h</t>
    </r>
    <r>
      <rPr>
        <strike/>
        <vertAlign val="superscript"/>
        <sz val="11"/>
        <color rgb="FF0070C0"/>
        <rFont val="Calibri"/>
        <family val="2"/>
        <charset val="238"/>
        <scheme val="minor"/>
      </rPr>
      <t>o</t>
    </r>
  </si>
  <si>
    <r>
      <t>v [</t>
    </r>
    <r>
      <rPr>
        <sz val="11"/>
        <color rgb="FFFF0000"/>
        <rFont val="Calibri"/>
        <family val="2"/>
        <charset val="238"/>
        <scheme val="minor"/>
      </rPr>
      <t>mm</t>
    </r>
    <r>
      <rPr>
        <sz val="11"/>
        <color theme="1"/>
        <rFont val="Calibri"/>
        <family val="2"/>
        <charset val="238"/>
        <scheme val="minor"/>
      </rPr>
      <t>]</t>
    </r>
  </si>
  <si>
    <r>
      <t>L</t>
    </r>
    <r>
      <rPr>
        <sz val="11"/>
        <color theme="1"/>
        <rFont val="Calibri"/>
        <family val="2"/>
        <charset val="238"/>
        <scheme val="minor"/>
      </rPr>
      <t>[</t>
    </r>
    <r>
      <rPr>
        <sz val="11"/>
        <color rgb="FFFF0000"/>
        <rFont val="Calibri"/>
        <family val="2"/>
        <charset val="238"/>
        <scheme val="minor"/>
      </rPr>
      <t>mm</t>
    </r>
    <r>
      <rPr>
        <sz val="11"/>
        <color theme="1"/>
        <rFont val="Calibri"/>
        <family val="2"/>
        <charset val="238"/>
        <scheme val="minor"/>
      </rPr>
      <t>]</t>
    </r>
  </si>
  <si>
    <r>
      <t>x = (A</t>
    </r>
    <r>
      <rPr>
        <vertAlign val="super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PA)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 xml:space="preserve"> A</t>
    </r>
    <r>
      <rPr>
        <vertAlign val="super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PL</t>
    </r>
  </si>
  <si>
    <r>
      <t>m0^2 = vtPv / (</t>
    </r>
    <r>
      <rPr>
        <sz val="11"/>
        <color rgb="FFC00000"/>
        <rFont val="Calibri"/>
        <family val="2"/>
        <charset val="238"/>
        <scheme val="minor"/>
      </rPr>
      <t>n-u)</t>
    </r>
  </si>
  <si>
    <t>D [km]</t>
  </si>
  <si>
    <t>Kontrola 1</t>
  </si>
  <si>
    <t>Wyrównane wysokości</t>
  </si>
  <si>
    <r>
      <rPr>
        <b/>
        <sz val="11"/>
        <color theme="1"/>
        <rFont val="Calibri"/>
        <family val="2"/>
        <charset val="238"/>
        <scheme val="minor"/>
      </rPr>
      <t>Ax</t>
    </r>
    <r>
      <rPr>
        <sz val="11"/>
        <color theme="1"/>
        <rFont val="Calibri"/>
        <family val="2"/>
        <charset val="238"/>
        <scheme val="minor"/>
      </rPr>
      <t>=</t>
    </r>
    <r>
      <rPr>
        <b/>
        <sz val="11"/>
        <color theme="1"/>
        <rFont val="Calibri"/>
        <family val="2"/>
        <charset val="238"/>
        <scheme val="minor"/>
      </rPr>
      <t xml:space="preserve">L  </t>
    </r>
    <r>
      <rPr>
        <sz val="11"/>
        <color theme="1"/>
        <rFont val="Calibri"/>
        <family val="2"/>
        <charset val="238"/>
        <scheme val="minor"/>
      </rPr>
      <t>,</t>
    </r>
    <r>
      <rPr>
        <b/>
        <sz val="11"/>
        <color theme="1"/>
        <rFont val="Calibri"/>
        <family val="2"/>
        <charset val="238"/>
        <scheme val="minor"/>
      </rPr>
      <t>P</t>
    </r>
  </si>
  <si>
    <t>"Nowe repery"</t>
  </si>
  <si>
    <t>[mm /1 km]</t>
  </si>
  <si>
    <r>
      <rPr>
        <sz val="11"/>
        <color rgb="FFFF0000"/>
        <rFont val="Calibri"/>
        <family val="2"/>
        <charset val="238"/>
        <scheme val="minor"/>
      </rPr>
      <t>Kontrola obliczeń</t>
    </r>
    <r>
      <rPr>
        <sz val="11"/>
        <color theme="1"/>
        <rFont val="Calibri"/>
        <family val="2"/>
        <charset val="238"/>
        <scheme val="minor"/>
      </rPr>
      <t xml:space="preserve"> (obliczamy mianownik drugim sposobem):</t>
    </r>
  </si>
  <si>
    <t>Stałe repery nawiązania</t>
  </si>
  <si>
    <t>Dane: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</si>
</sst>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"/>
    <numFmt numFmtId="166" formatCode="0.000"/>
    <numFmt numFmtId="167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vertAlign val="superscript"/>
      <sz val="11"/>
      <color rgb="FF0070C0"/>
      <name val="Calibri"/>
      <family val="2"/>
      <charset val="238"/>
      <scheme val="minor"/>
    </font>
    <font>
      <strike/>
      <sz val="11"/>
      <color rgb="FF0070C0"/>
      <name val="Calibri"/>
      <family val="2"/>
      <charset val="238"/>
      <scheme val="minor"/>
    </font>
    <font>
      <strike/>
      <vertAlign val="superscript"/>
      <sz val="11"/>
      <color rgb="FF0070C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166" fontId="5" fillId="0" borderId="0" xfId="0" applyNumberFormat="1" applyFont="1"/>
    <xf numFmtId="167" fontId="4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6" fontId="7" fillId="0" borderId="1" xfId="0" applyNumberFormat="1" applyFont="1" applyBorder="1"/>
    <xf numFmtId="0" fontId="0" fillId="0" borderId="1" xfId="0" applyBorder="1"/>
    <xf numFmtId="0" fontId="9" fillId="0" borderId="1" xfId="0" applyFont="1" applyBorder="1"/>
    <xf numFmtId="165" fontId="0" fillId="0" borderId="1" xfId="0" applyNumberFormat="1" applyBorder="1" applyAlignment="1">
      <alignment horizontal="center"/>
    </xf>
    <xf numFmtId="2" fontId="0" fillId="2" borderId="1" xfId="0" applyNumberFormat="1" applyFill="1" applyBorder="1"/>
    <xf numFmtId="0" fontId="2" fillId="0" borderId="0" xfId="0" applyFont="1" applyAlignment="1">
      <alignment horizontal="center"/>
    </xf>
    <xf numFmtId="2" fontId="0" fillId="0" borderId="1" xfId="1" applyNumberFormat="1" applyFont="1" applyBorder="1"/>
    <xf numFmtId="2" fontId="0" fillId="0" borderId="1" xfId="0" applyNumberFormat="1" applyBorder="1"/>
    <xf numFmtId="166" fontId="5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7" fontId="0" fillId="0" borderId="0" xfId="0" applyNumberFormat="1" applyAlignment="1">
      <alignment horizontal="center"/>
    </xf>
    <xf numFmtId="2" fontId="0" fillId="3" borderId="1" xfId="0" applyNumberFormat="1" applyFill="1" applyBorder="1"/>
    <xf numFmtId="0" fontId="0" fillId="3" borderId="0" xfId="0" applyFill="1"/>
    <xf numFmtId="14" fontId="3" fillId="0" borderId="0" xfId="0" applyNumberFormat="1" applyFont="1"/>
    <xf numFmtId="0" fontId="4" fillId="0" borderId="0" xfId="0" applyFont="1" applyAlignment="1">
      <alignment horizontal="center"/>
    </xf>
    <xf numFmtId="165" fontId="11" fillId="0" borderId="0" xfId="0" applyNumberFormat="1" applyFont="1"/>
    <xf numFmtId="14" fontId="3" fillId="3" borderId="0" xfId="0" applyNumberFormat="1" applyFont="1" applyFill="1"/>
    <xf numFmtId="166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0" fontId="4" fillId="3" borderId="1" xfId="0" applyFont="1" applyFill="1" applyBorder="1" applyAlignment="1">
      <alignment horizontal="center"/>
    </xf>
    <xf numFmtId="166" fontId="4" fillId="3" borderId="1" xfId="0" applyNumberFormat="1" applyFont="1" applyFill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29</xdr:row>
      <xdr:rowOff>38100</xdr:rowOff>
    </xdr:from>
    <xdr:to>
      <xdr:col>6</xdr:col>
      <xdr:colOff>261514</xdr:colOff>
      <xdr:row>32</xdr:row>
      <xdr:rowOff>157076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C9B16-3DCF-4303-B9FA-091B007EF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5295900"/>
          <a:ext cx="3376189" cy="6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464E-58A0-451E-A10F-87F1FED54F50}">
  <dimension ref="A1:W28"/>
  <sheetViews>
    <sheetView tabSelected="1" workbookViewId="0">
      <selection activeCell="E8" sqref="E8"/>
    </sheetView>
  </sheetViews>
  <sheetFormatPr defaultRowHeight="15" x14ac:dyDescent="0.25"/>
  <cols>
    <col min="1" max="1" width="10.140625" bestFit="1" customWidth="1"/>
    <col min="3" max="3" width="10.7109375" customWidth="1"/>
    <col min="4" max="4" width="8.5703125" customWidth="1"/>
    <col min="6" max="6" width="9.7109375" customWidth="1"/>
    <col min="7" max="8" width="8.5703125" customWidth="1"/>
    <col min="9" max="9" width="13.140625" customWidth="1"/>
    <col min="10" max="10" width="8.85546875" customWidth="1"/>
    <col min="11" max="11" width="13.5703125" customWidth="1"/>
    <col min="12" max="12" width="15" style="6" customWidth="1"/>
    <col min="13" max="13" width="16.85546875" style="6" customWidth="1"/>
    <col min="14" max="14" width="5.28515625" customWidth="1"/>
    <col min="15" max="15" width="8.85546875" customWidth="1"/>
    <col min="16" max="16" width="8.42578125" customWidth="1"/>
    <col min="17" max="17" width="9.28515625" customWidth="1"/>
    <col min="18" max="18" width="10.85546875" customWidth="1"/>
    <col min="19" max="19" width="10.5703125" customWidth="1"/>
    <col min="20" max="20" width="9.7109375" customWidth="1"/>
    <col min="21" max="21" width="8.140625" customWidth="1"/>
    <col min="22" max="22" width="8.42578125" customWidth="1"/>
    <col min="23" max="23" width="8.7109375" customWidth="1"/>
  </cols>
  <sheetData>
    <row r="1" spans="1:23" x14ac:dyDescent="0.25">
      <c r="A1" s="26">
        <v>45566</v>
      </c>
    </row>
    <row r="2" spans="1:23" x14ac:dyDescent="0.25">
      <c r="A2" s="26"/>
    </row>
    <row r="3" spans="1:23" x14ac:dyDescent="0.25">
      <c r="A3" s="29" t="s">
        <v>50</v>
      </c>
      <c r="B3" s="25"/>
      <c r="C3" s="25"/>
      <c r="D3" s="25"/>
    </row>
    <row r="4" spans="1:23" x14ac:dyDescent="0.25">
      <c r="A4" s="25" t="s">
        <v>49</v>
      </c>
      <c r="B4" s="25"/>
      <c r="C4" s="25"/>
      <c r="D4" s="25"/>
      <c r="F4" t="s">
        <v>46</v>
      </c>
      <c r="I4" t="s">
        <v>44</v>
      </c>
      <c r="O4" t="s">
        <v>7</v>
      </c>
      <c r="P4" s="6">
        <v>4</v>
      </c>
    </row>
    <row r="5" spans="1:23" ht="17.25" x14ac:dyDescent="0.25">
      <c r="A5" s="34" t="s">
        <v>0</v>
      </c>
      <c r="B5" s="35">
        <v>100</v>
      </c>
      <c r="C5" s="25"/>
      <c r="D5" s="25"/>
      <c r="F5" s="10" t="s">
        <v>34</v>
      </c>
      <c r="G5" s="3">
        <f>B5+C10</f>
        <v>101</v>
      </c>
      <c r="H5" s="3"/>
      <c r="I5" s="22" t="s">
        <v>22</v>
      </c>
      <c r="J5" s="4">
        <f>G5+C18/1000</f>
        <v>101.0021</v>
      </c>
      <c r="K5" s="3"/>
      <c r="L5" s="20"/>
      <c r="M5" s="20"/>
      <c r="O5" t="s">
        <v>8</v>
      </c>
      <c r="P5" s="6">
        <v>2</v>
      </c>
      <c r="S5" t="s">
        <v>45</v>
      </c>
      <c r="U5" s="5"/>
    </row>
    <row r="6" spans="1:23" ht="17.25" x14ac:dyDescent="0.25">
      <c r="A6" s="34" t="s">
        <v>1</v>
      </c>
      <c r="B6" s="35">
        <v>102</v>
      </c>
      <c r="C6" s="25"/>
      <c r="D6" s="25"/>
      <c r="F6" s="10" t="s">
        <v>35</v>
      </c>
      <c r="G6" s="3">
        <f>B6-C12</f>
        <v>102.506</v>
      </c>
      <c r="H6" s="3"/>
      <c r="I6" s="22" t="s">
        <v>23</v>
      </c>
      <c r="J6" s="4">
        <f>G6+C19/1000</f>
        <v>102.5034</v>
      </c>
      <c r="K6" s="3"/>
      <c r="L6" s="20"/>
      <c r="M6" s="20"/>
      <c r="O6" s="1" t="s">
        <v>9</v>
      </c>
      <c r="P6" s="27">
        <f>P4-P5</f>
        <v>2</v>
      </c>
      <c r="S6" t="s">
        <v>36</v>
      </c>
    </row>
    <row r="7" spans="1:23" x14ac:dyDescent="0.25">
      <c r="A7" s="25"/>
      <c r="B7" s="25"/>
      <c r="C7" s="30"/>
      <c r="D7" s="25"/>
      <c r="S7" s="5" t="s">
        <v>24</v>
      </c>
    </row>
    <row r="8" spans="1:23" x14ac:dyDescent="0.25">
      <c r="A8" s="25"/>
      <c r="B8" s="25"/>
      <c r="C8" s="30" t="s">
        <v>13</v>
      </c>
      <c r="D8" s="25"/>
      <c r="L8" s="17" t="s">
        <v>43</v>
      </c>
      <c r="O8" s="9" t="s">
        <v>5</v>
      </c>
      <c r="P8" s="1"/>
    </row>
    <row r="9" spans="1:23" s="6" customFormat="1" ht="17.25" x14ac:dyDescent="0.25">
      <c r="A9" s="31" t="s">
        <v>2</v>
      </c>
      <c r="B9" s="31" t="s">
        <v>3</v>
      </c>
      <c r="C9" s="31" t="s">
        <v>4</v>
      </c>
      <c r="D9" s="31" t="s">
        <v>42</v>
      </c>
      <c r="F9" s="7" t="s">
        <v>37</v>
      </c>
      <c r="G9" s="6" t="s">
        <v>25</v>
      </c>
      <c r="H9" s="6" t="s">
        <v>38</v>
      </c>
      <c r="J9" s="8" t="s">
        <v>26</v>
      </c>
      <c r="L9" s="6" t="s">
        <v>27</v>
      </c>
      <c r="M9" s="6" t="s">
        <v>28</v>
      </c>
      <c r="O9" s="10" t="s">
        <v>11</v>
      </c>
      <c r="P9" s="10" t="s">
        <v>12</v>
      </c>
      <c r="R9" s="9" t="s">
        <v>39</v>
      </c>
      <c r="T9" s="9" t="s">
        <v>10</v>
      </c>
    </row>
    <row r="10" spans="1:23" x14ac:dyDescent="0.25">
      <c r="A10" s="32" t="s">
        <v>5</v>
      </c>
      <c r="B10" s="32">
        <v>1</v>
      </c>
      <c r="C10" s="33">
        <v>1</v>
      </c>
      <c r="D10" s="32">
        <v>1</v>
      </c>
      <c r="F10" s="12">
        <f>G5-B5</f>
        <v>1</v>
      </c>
      <c r="G10" s="13">
        <f t="array" ref="G10:G13">MMULT(O10:P13,C18:C19)</f>
        <v>2.1000000000000014</v>
      </c>
      <c r="H10" s="13">
        <f t="array" ref="H10:H13">G10:G13-R10:R13</f>
        <v>2.1000000000000014</v>
      </c>
      <c r="J10" s="14">
        <f>C10+H10/1000</f>
        <v>1.0021</v>
      </c>
      <c r="L10" s="23">
        <f>J5-B5</f>
        <v>1.0020999999999987</v>
      </c>
      <c r="M10" s="21">
        <f>J10-L10</f>
        <v>0</v>
      </c>
      <c r="O10" s="13">
        <v>1</v>
      </c>
      <c r="P10" s="13">
        <v>0</v>
      </c>
      <c r="R10" s="15">
        <f>1000*(C10-F10)</f>
        <v>0</v>
      </c>
      <c r="T10" s="16">
        <f>1/D10</f>
        <v>1</v>
      </c>
      <c r="U10" s="13">
        <v>0</v>
      </c>
      <c r="V10" s="13">
        <v>0</v>
      </c>
      <c r="W10" s="13">
        <v>0</v>
      </c>
    </row>
    <row r="11" spans="1:23" x14ac:dyDescent="0.25">
      <c r="A11" s="32">
        <v>1</v>
      </c>
      <c r="B11" s="32">
        <v>2</v>
      </c>
      <c r="C11" s="33">
        <v>1.5</v>
      </c>
      <c r="D11" s="32">
        <v>2</v>
      </c>
      <c r="F11" s="12">
        <f>G6-G5</f>
        <v>1.5060000000000002</v>
      </c>
      <c r="G11" s="13">
        <v>-4.7000000000002258</v>
      </c>
      <c r="H11" s="13">
        <v>1.3000000000000016</v>
      </c>
      <c r="J11" s="14">
        <f t="shared" ref="J11:J13" si="0">C11+H11/1000</f>
        <v>1.5013000000000001</v>
      </c>
      <c r="L11" s="23">
        <f>J6-J5</f>
        <v>1.5013000000000005</v>
      </c>
      <c r="M11" s="21">
        <f t="shared" ref="M11:M13" si="1">J11-L11</f>
        <v>0</v>
      </c>
      <c r="O11" s="13">
        <v>-1</v>
      </c>
      <c r="P11" s="13">
        <v>1</v>
      </c>
      <c r="R11" s="15">
        <f t="shared" ref="R11:R13" si="2">1000*(C11-F11)</f>
        <v>-6.0000000000002274</v>
      </c>
      <c r="T11" s="13">
        <v>0</v>
      </c>
      <c r="U11" s="16">
        <f>1/D11</f>
        <v>0.5</v>
      </c>
      <c r="V11" s="13">
        <v>0</v>
      </c>
      <c r="W11" s="13">
        <v>0</v>
      </c>
    </row>
    <row r="12" spans="1:23" x14ac:dyDescent="0.25">
      <c r="A12" s="32">
        <v>2</v>
      </c>
      <c r="B12" s="32" t="s">
        <v>6</v>
      </c>
      <c r="C12" s="33">
        <v>-0.50600000000000001</v>
      </c>
      <c r="D12" s="32">
        <v>4</v>
      </c>
      <c r="F12" s="12">
        <f>B6-G6</f>
        <v>-0.50600000000000023</v>
      </c>
      <c r="G12" s="13">
        <v>2.6000000000002244</v>
      </c>
      <c r="H12" s="13">
        <v>2.6000000000000023</v>
      </c>
      <c r="J12" s="14">
        <f t="shared" si="0"/>
        <v>-0.50339999999999996</v>
      </c>
      <c r="L12" s="23">
        <f>B6-J6</f>
        <v>-0.50339999999999918</v>
      </c>
      <c r="M12" s="21">
        <f t="shared" si="1"/>
        <v>0</v>
      </c>
      <c r="O12" s="13">
        <v>0</v>
      </c>
      <c r="P12" s="13">
        <v>-1</v>
      </c>
      <c r="R12" s="15">
        <f t="shared" si="2"/>
        <v>2.2204460492503131E-13</v>
      </c>
      <c r="T12" s="13">
        <v>0</v>
      </c>
      <c r="U12" s="13">
        <v>0</v>
      </c>
      <c r="V12" s="16">
        <f>1/D12</f>
        <v>0.25</v>
      </c>
      <c r="W12" s="13">
        <v>0</v>
      </c>
    </row>
    <row r="13" spans="1:23" x14ac:dyDescent="0.25">
      <c r="A13" s="32" t="s">
        <v>6</v>
      </c>
      <c r="B13" s="32">
        <v>1</v>
      </c>
      <c r="C13" s="33">
        <v>-0.995</v>
      </c>
      <c r="D13" s="32">
        <v>2</v>
      </c>
      <c r="F13" s="12">
        <f>G5-B6</f>
        <v>-1</v>
      </c>
      <c r="G13" s="13">
        <v>2.1000000000000014</v>
      </c>
      <c r="H13" s="13">
        <v>-2.900000000000003</v>
      </c>
      <c r="J13" s="14">
        <f t="shared" si="0"/>
        <v>-0.99790000000000001</v>
      </c>
      <c r="L13" s="23">
        <f>J5-B6</f>
        <v>-0.99790000000000134</v>
      </c>
      <c r="M13" s="21">
        <f t="shared" si="1"/>
        <v>1.3322676295501878E-15</v>
      </c>
      <c r="O13" s="13">
        <v>1</v>
      </c>
      <c r="P13" s="13">
        <v>0</v>
      </c>
      <c r="R13" s="15">
        <f t="shared" si="2"/>
        <v>5.0000000000000044</v>
      </c>
      <c r="T13" s="13">
        <v>0</v>
      </c>
      <c r="U13" s="13">
        <v>0</v>
      </c>
      <c r="V13" s="13">
        <v>0</v>
      </c>
      <c r="W13" s="16">
        <f>1/D13</f>
        <v>0.5</v>
      </c>
    </row>
    <row r="15" spans="1:23" ht="17.25" x14ac:dyDescent="0.25">
      <c r="C15" s="25" t="s">
        <v>40</v>
      </c>
      <c r="D15" s="25"/>
      <c r="H15" t="s">
        <v>29</v>
      </c>
      <c r="O15" t="s">
        <v>14</v>
      </c>
    </row>
    <row r="16" spans="1:23" x14ac:dyDescent="0.25">
      <c r="H16" s="13">
        <f t="array" ref="H16:K16">TRANSPOSE(H10:H13)</f>
        <v>2.1000000000000014</v>
      </c>
      <c r="I16" s="13">
        <v>1.3000000000000016</v>
      </c>
      <c r="J16" s="13">
        <v>2.6000000000000023</v>
      </c>
      <c r="K16" s="13">
        <v>-2.900000000000003</v>
      </c>
      <c r="O16" s="13">
        <f t="array" ref="O16:R17">TRANSPOSE(O10:P13)</f>
        <v>1</v>
      </c>
      <c r="P16" s="13">
        <v>-1</v>
      </c>
      <c r="Q16" s="13">
        <v>0</v>
      </c>
      <c r="R16" s="13">
        <v>1</v>
      </c>
    </row>
    <row r="17" spans="1:20" x14ac:dyDescent="0.25">
      <c r="C17" s="17" t="s">
        <v>19</v>
      </c>
      <c r="H17" t="s">
        <v>30</v>
      </c>
      <c r="O17" s="13">
        <v>0</v>
      </c>
      <c r="P17" s="13">
        <v>1</v>
      </c>
      <c r="Q17" s="13">
        <v>-1</v>
      </c>
      <c r="R17" s="13">
        <v>0</v>
      </c>
    </row>
    <row r="18" spans="1:20" x14ac:dyDescent="0.25">
      <c r="C18" s="11">
        <f t="array" ref="C18:C19">MMULT(R24:S25,T20:T21)</f>
        <v>2.1000000000000014</v>
      </c>
      <c r="D18" s="2" t="s">
        <v>20</v>
      </c>
      <c r="H18" s="13">
        <f t="array" ref="H18:K18">MMULT(H16:K16,T10:W13)</f>
        <v>2.1000000000000014</v>
      </c>
      <c r="I18" s="13">
        <v>0.6500000000000008</v>
      </c>
      <c r="J18" s="13">
        <v>0.65000000000000058</v>
      </c>
      <c r="K18" s="13">
        <v>-1.4500000000000015</v>
      </c>
    </row>
    <row r="19" spans="1:20" x14ac:dyDescent="0.25">
      <c r="C19" s="11">
        <v>-2.6000000000002244</v>
      </c>
      <c r="D19" s="2" t="s">
        <v>21</v>
      </c>
      <c r="H19" t="s">
        <v>31</v>
      </c>
      <c r="O19" t="s">
        <v>15</v>
      </c>
      <c r="T19" t="s">
        <v>18</v>
      </c>
    </row>
    <row r="20" spans="1:20" x14ac:dyDescent="0.25">
      <c r="H20" s="13">
        <f t="array" ref="H20">MMULT(H18:K18,H10:H13)</f>
        <v>11.15000000000002</v>
      </c>
      <c r="O20" s="18">
        <f t="array" ref="O20:R21">MMULT(O16:R17,T10:W13)</f>
        <v>1</v>
      </c>
      <c r="P20" s="18">
        <v>-0.5</v>
      </c>
      <c r="Q20" s="18">
        <v>0</v>
      </c>
      <c r="R20" s="18">
        <v>0.5</v>
      </c>
      <c r="T20" s="24">
        <f t="array" ref="T20:T21">MMULT(O20:R21,R10:R13)</f>
        <v>5.5000000000001155</v>
      </c>
    </row>
    <row r="21" spans="1:20" x14ac:dyDescent="0.25">
      <c r="O21" s="18">
        <v>0</v>
      </c>
      <c r="P21" s="18">
        <v>0.5</v>
      </c>
      <c r="Q21" s="18">
        <v>-0.25</v>
      </c>
      <c r="R21" s="18">
        <v>0</v>
      </c>
      <c r="T21" s="24">
        <v>-3.0000000000001692</v>
      </c>
    </row>
    <row r="22" spans="1:20" x14ac:dyDescent="0.25">
      <c r="H22" t="s">
        <v>41</v>
      </c>
    </row>
    <row r="23" spans="1:20" x14ac:dyDescent="0.25">
      <c r="O23" t="s">
        <v>16</v>
      </c>
      <c r="R23" t="s">
        <v>17</v>
      </c>
    </row>
    <row r="24" spans="1:20" x14ac:dyDescent="0.25">
      <c r="H24" t="s">
        <v>32</v>
      </c>
      <c r="I24">
        <f>H20/P6</f>
        <v>5.5750000000000099</v>
      </c>
      <c r="O24" s="19">
        <f t="array" ref="O24:P25">MMULT(O20:R21,O10:P13)</f>
        <v>2</v>
      </c>
      <c r="P24" s="19">
        <v>-0.5</v>
      </c>
      <c r="R24" s="24">
        <f t="array" ref="R24:S25">MINVERSE(O24:P25)</f>
        <v>0.6</v>
      </c>
      <c r="S24" s="24">
        <v>0.4</v>
      </c>
    </row>
    <row r="25" spans="1:20" x14ac:dyDescent="0.25">
      <c r="H25" s="1" t="s">
        <v>33</v>
      </c>
      <c r="I25" s="28">
        <f>SQRT(I24)</f>
        <v>2.3611437906235211</v>
      </c>
      <c r="J25" s="1" t="s">
        <v>47</v>
      </c>
      <c r="O25" s="19">
        <v>-0.5</v>
      </c>
      <c r="P25" s="19">
        <v>0.75</v>
      </c>
      <c r="R25" s="24">
        <v>0.4</v>
      </c>
      <c r="S25" s="24">
        <v>1.6</v>
      </c>
    </row>
    <row r="27" spans="1:20" x14ac:dyDescent="0.25">
      <c r="A27" s="26">
        <v>45573</v>
      </c>
    </row>
    <row r="28" spans="1:20" x14ac:dyDescent="0.25">
      <c r="B28" t="s">
        <v>48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Stałe repery nawiązania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Edward Preweda</cp:lastModifiedBy>
  <dcterms:created xsi:type="dcterms:W3CDTF">2024-10-01T07:32:51Z</dcterms:created>
  <dcterms:modified xsi:type="dcterms:W3CDTF">2024-10-07T07:09:40Z</dcterms:modified>
</cp:coreProperties>
</file>